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I101" i="1" l="1"/>
  <c r="I99" i="1"/>
  <c r="I97" i="1"/>
  <c r="I94" i="1"/>
  <c r="I91" i="1"/>
  <c r="I88" i="1"/>
  <c r="I83" i="1"/>
  <c r="I77" i="1"/>
  <c r="I75" i="1"/>
  <c r="I73" i="1"/>
  <c r="I70" i="1"/>
  <c r="I67" i="1"/>
  <c r="J66" i="1"/>
  <c r="J107" i="1" s="1"/>
  <c r="I51" i="1"/>
  <c r="I49" i="1"/>
  <c r="I40" i="1"/>
  <c r="I37" i="1"/>
  <c r="I32" i="1"/>
  <c r="J8" i="1" s="1"/>
  <c r="J54" i="1" s="1"/>
  <c r="I26" i="1"/>
  <c r="I21" i="1"/>
  <c r="I16" i="1"/>
  <c r="I9" i="1"/>
  <c r="F101" i="1" l="1"/>
  <c r="F99" i="1"/>
  <c r="F97" i="1"/>
  <c r="F94" i="1"/>
  <c r="F91" i="1"/>
  <c r="F88" i="1"/>
  <c r="F83" i="1"/>
  <c r="F77" i="1"/>
  <c r="F75" i="1"/>
  <c r="F73" i="1"/>
  <c r="F70" i="1"/>
  <c r="F67" i="1"/>
  <c r="G66" i="1"/>
  <c r="G107" i="1" s="1"/>
  <c r="F51" i="1"/>
  <c r="F49" i="1"/>
  <c r="F40" i="1"/>
  <c r="F37" i="1"/>
  <c r="F32" i="1"/>
  <c r="F26" i="1"/>
  <c r="F21" i="1"/>
  <c r="F16" i="1"/>
  <c r="F9" i="1"/>
  <c r="G8" i="1" s="1"/>
  <c r="G54" i="1" s="1"/>
</calcChain>
</file>

<file path=xl/sharedStrings.xml><?xml version="1.0" encoding="utf-8"?>
<sst xmlns="http://schemas.openxmlformats.org/spreadsheetml/2006/main" count="145" uniqueCount="106">
  <si>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</si>
  <si>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</si>
  <si>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</si>
  <si>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</si>
  <si>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</si>
  <si>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</si>
  <si>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</si>
  <si>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</si>
  <si>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</si>
  <si>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</si>
  <si>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</si>
  <si>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</si>
  <si>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</si>
  <si>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</si>
  <si>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</si>
  <si>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</si>
  <si>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</si>
  <si>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</si>
  <si>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</si>
  <si>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</si>
  <si>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</si>
  <si>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</si>
  <si>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</si>
  <si>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</si>
  <si>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</si>
  <si>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</si>
  <si>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</si>
  <si>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</si>
  <si>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</si>
  <si>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</si>
  <si>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</si>
  <si>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</si>
  <si>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</si>
  <si>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</si>
  <si>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</si>
  <si>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</si>
  <si>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</si>
  <si>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</si>
  <si>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</si>
  <si>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</si>
  <si>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</si>
  <si>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</si>
  <si>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</si>
  <si>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</si>
  <si>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</si>
  <si>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</si>
  <si>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</si>
  <si>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</si>
  <si>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</si>
  <si>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</si>
  <si>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</si>
  <si>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</si>
  <si>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</si>
  <si>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</si>
  <si>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</si>
  <si>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</si>
  <si>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</si>
  <si>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</si>
  <si>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</si>
  <si>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</si>
  <si>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</si>
  <si>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</si>
  <si>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</si>
  <si>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</si>
  <si>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</si>
  <si>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</si>
  <si>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</si>
  <si>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</si>
  <si>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</si>
  <si>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</si>
  <si>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</si>
  <si>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</si>
  <si>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</si>
  <si>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</si>
  <si>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</si>
  <si>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</si>
  <si>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</si>
  <si>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</si>
  <si>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</si>
  <si>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</si>
  <si>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</si>
  <si>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</si>
  <si>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</si>
  <si>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</si>
  <si>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</si>
  <si>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</si>
  <si>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</si>
  <si>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DÖNEM NET KARI HESABI   (+)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</si>
  <si>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</si>
  <si>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</si>
  <si>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</si>
  <si>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</si>
  <si>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</si>
  <si>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</si>
  <si>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</si>
  <si>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HESAPLANAN KDV HES</t>
  </si>
  <si>
    <t>HESAPLANAN KDV  HESABI</t>
  </si>
  <si>
    <t>GEÇMİŞ YILLAR KARLARI HESABI -2021</t>
  </si>
  <si>
    <t>GEÇMİŞ YILLAR KARLARI HESABI-2021</t>
  </si>
  <si>
    <t>GEÇMİŞ YILLAR ZARARLARI(-)-2021</t>
  </si>
  <si>
    <t>2022</t>
  </si>
  <si>
    <t>31.12.2022   TARİHLİ</t>
  </si>
  <si>
    <t>31.12.2022</t>
  </si>
  <si>
    <t>2021</t>
  </si>
  <si>
    <t>31.12.2022  TARİHLİ</t>
  </si>
  <si>
    <t>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</si>
</sst>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"/>
  <sheetViews>
    <sheetView tabSelected="1" topLeftCell="A40" workbookViewId="0">
      <selection activeCell="G63" sqref="G63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94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101</v>
      </c>
      <c r="E3" s="8" t="s">
        <v>6</v>
      </c>
      <c r="F3" s="8"/>
      <c r="G3" s="8"/>
      <c r="H3" s="8"/>
      <c r="I3" s="8"/>
      <c r="J3" s="23" t="s">
        <v>102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103</v>
      </c>
      <c r="F5" s="33" t="s">
        <v>103</v>
      </c>
      <c r="G5" s="33" t="s">
        <v>103</v>
      </c>
      <c r="H5" s="33" t="s">
        <v>100</v>
      </c>
      <c r="I5" s="33" t="s">
        <v>100</v>
      </c>
      <c r="J5" s="33" t="s">
        <v>100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12" t="s">
        <v>3</v>
      </c>
      <c r="I6" s="12" t="s">
        <v>4</v>
      </c>
      <c r="J6" s="35" t="s">
        <v>3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1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546412.25</v>
      </c>
      <c r="H8" s="14"/>
      <c r="I8" s="14"/>
      <c r="J8" s="14">
        <f xml:space="preserve"> I9 + I16 + I21 + I26 + I32</f>
        <v>546412.25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1463.98</v>
      </c>
      <c r="G9" s="12"/>
      <c r="H9" s="12"/>
      <c r="I9" s="12">
        <f xml:space="preserve"> H10 + H11 + H12 - H13 + H14 + H15</f>
        <v>1463.98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1463.98</v>
      </c>
      <c r="F10" s="11"/>
      <c r="G10" s="12"/>
      <c r="H10" s="11">
        <v>1463.98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0</v>
      </c>
      <c r="F11" s="11"/>
      <c r="G11" s="12"/>
      <c r="H11" s="11">
        <v>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0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442775.07</v>
      </c>
      <c r="G16" s="12"/>
      <c r="H16" s="12"/>
      <c r="I16" s="12">
        <f xml:space="preserve"> H17 + H18 - H19 + H20</f>
        <v>442775.07</v>
      </c>
      <c r="J16" s="12"/>
    </row>
    <row r="17" spans="1:10" x14ac:dyDescent="0.25">
      <c r="A17" s="9"/>
      <c r="B17" s="9"/>
      <c r="C17" s="9">
        <v>120</v>
      </c>
      <c r="D17" s="10" t="s">
        <v>20</v>
      </c>
      <c r="E17" s="11">
        <v>414775.07</v>
      </c>
      <c r="F17" s="11"/>
      <c r="G17" s="12"/>
      <c r="H17" s="11">
        <v>414775.07</v>
      </c>
      <c r="I17" s="11"/>
      <c r="J17" s="12"/>
    </row>
    <row r="18" spans="1:10" x14ac:dyDescent="0.25">
      <c r="A18" s="9"/>
      <c r="B18" s="9"/>
      <c r="C18" s="9">
        <v>121</v>
      </c>
      <c r="D18" s="10" t="s">
        <v>21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23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25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29</v>
      </c>
      <c r="E26" s="12"/>
      <c r="F26" s="12">
        <f xml:space="preserve"> E27 + E28 + E29 + E30 + E31</f>
        <v>91627.7</v>
      </c>
      <c r="G26" s="12"/>
      <c r="H26" s="12"/>
      <c r="I26" s="12">
        <f xml:space="preserve"> H27 + H28 + H29 + H30 + H31</f>
        <v>91627.7</v>
      </c>
      <c r="J26" s="12"/>
    </row>
    <row r="27" spans="1:10" x14ac:dyDescent="0.25">
      <c r="A27" s="9"/>
      <c r="B27" s="9"/>
      <c r="C27" s="9">
        <v>150</v>
      </c>
      <c r="D27" s="15" t="s">
        <v>30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33</v>
      </c>
      <c r="E30" s="11">
        <v>91627.7</v>
      </c>
      <c r="F30" s="11"/>
      <c r="G30" s="12"/>
      <c r="H30" s="11">
        <v>91627.7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88</v>
      </c>
      <c r="E31" s="42">
        <v>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10545.5</v>
      </c>
      <c r="G32" s="12"/>
      <c r="H32" s="12"/>
      <c r="I32" s="12">
        <f xml:space="preserve"> H33 + H34 + H35</f>
        <v>10545.5</v>
      </c>
      <c r="J32" s="12"/>
    </row>
    <row r="33" spans="1:10" x14ac:dyDescent="0.25">
      <c r="A33" s="9"/>
      <c r="B33" s="9"/>
      <c r="C33" s="9">
        <v>190</v>
      </c>
      <c r="D33" s="15" t="s">
        <v>35</v>
      </c>
      <c r="E33" s="11">
        <v>0</v>
      </c>
      <c r="F33" s="11"/>
      <c r="G33" s="12"/>
      <c r="H33" s="11">
        <v>0</v>
      </c>
      <c r="I33" s="11"/>
      <c r="J33" s="12"/>
    </row>
    <row r="34" spans="1:10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34</v>
      </c>
      <c r="E35" s="11">
        <v>10545.5</v>
      </c>
      <c r="F35" s="11"/>
      <c r="G35" s="12"/>
      <c r="H35" s="11">
        <v>10545.5</v>
      </c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v>463378.77</v>
      </c>
      <c r="H36" s="14"/>
      <c r="I36" s="14"/>
      <c r="J36" s="14">
        <v>463378.77</v>
      </c>
    </row>
    <row r="37" spans="1:10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40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44</v>
      </c>
      <c r="E43" s="12"/>
      <c r="F43" s="11">
        <v>677673.72</v>
      </c>
      <c r="G43" s="12"/>
      <c r="H43" s="12"/>
      <c r="I43" s="11">
        <v>677673.72</v>
      </c>
      <c r="J43" s="12"/>
    </row>
    <row r="44" spans="1:10" x14ac:dyDescent="0.25">
      <c r="A44" s="9"/>
      <c r="B44" s="9"/>
      <c r="C44" s="9">
        <v>252</v>
      </c>
      <c r="D44" s="15" t="s">
        <v>45</v>
      </c>
      <c r="E44" s="11">
        <v>671101.81</v>
      </c>
      <c r="F44" s="11"/>
      <c r="G44" s="12"/>
      <c r="H44" s="11">
        <v>671101.81</v>
      </c>
      <c r="I44" s="11"/>
      <c r="J44" s="12"/>
    </row>
    <row r="45" spans="1:10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47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48</v>
      </c>
      <c r="E47" s="11">
        <v>6571.91</v>
      </c>
      <c r="F47" s="11"/>
      <c r="G47" s="12"/>
      <c r="H47" s="11">
        <v>6571.91</v>
      </c>
      <c r="I47" s="11"/>
      <c r="J47" s="12"/>
    </row>
    <row r="48" spans="1:10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>
        <f xml:space="preserve"> E50</f>
        <v>214844.1</v>
      </c>
      <c r="G49" s="34"/>
      <c r="H49" s="42"/>
      <c r="I49" s="42">
        <f xml:space="preserve"> H50</f>
        <v>214844.1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214844.1</v>
      </c>
      <c r="F50" s="34">
        <v>0</v>
      </c>
      <c r="G50" s="34"/>
      <c r="H50" s="42">
        <v>214844.1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>
        <f xml:space="preserve"> E52</f>
        <v>549.15</v>
      </c>
      <c r="G51" s="12"/>
      <c r="H51" s="16"/>
      <c r="I51" s="12">
        <f xml:space="preserve"> H52</f>
        <v>549.15</v>
      </c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549.15</v>
      </c>
      <c r="F52" s="12"/>
      <c r="G52" s="12"/>
      <c r="H52" s="16">
        <v>549.15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1009791.02</v>
      </c>
      <c r="H54" s="14"/>
      <c r="I54" s="14"/>
      <c r="J54" s="14">
        <f xml:space="preserve"> J8 + J36</f>
        <v>1009791.02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58" spans="1:10" x14ac:dyDescent="0.25">
      <c r="G58" s="5"/>
    </row>
    <row r="59" spans="1:10" x14ac:dyDescent="0.25">
      <c r="G59" s="5"/>
    </row>
    <row r="60" spans="1:10" ht="15.75" x14ac:dyDescent="0.25">
      <c r="A60" s="2"/>
      <c r="B60" s="2"/>
      <c r="C60" s="2"/>
      <c r="D60" s="2" t="s">
        <v>81</v>
      </c>
      <c r="E60" s="3" t="s">
        <v>94</v>
      </c>
      <c r="F60" s="48">
        <v>3640019215</v>
      </c>
      <c r="G60" s="3"/>
      <c r="H60" s="3" t="s">
        <v>94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104</v>
      </c>
      <c r="E61" s="8"/>
      <c r="F61" s="8"/>
      <c r="G61" s="23" t="s">
        <v>102</v>
      </c>
      <c r="H61" s="8"/>
      <c r="I61" s="8"/>
      <c r="J61" s="23" t="s">
        <v>102</v>
      </c>
    </row>
    <row r="62" spans="1:10" x14ac:dyDescent="0.25">
      <c r="A62" s="9"/>
      <c r="B62" s="9"/>
      <c r="C62" s="9"/>
      <c r="D62" s="10"/>
      <c r="E62" s="11"/>
      <c r="F62" s="11"/>
      <c r="G62" s="12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24" t="s">
        <v>103</v>
      </c>
      <c r="F63" s="24" t="s">
        <v>105</v>
      </c>
      <c r="G63" s="24" t="s">
        <v>103</v>
      </c>
      <c r="H63" s="24" t="s">
        <v>100</v>
      </c>
      <c r="I63" s="24" t="s">
        <v>100</v>
      </c>
      <c r="J63" s="24" t="s">
        <v>100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5</v>
      </c>
      <c r="F64" s="12" t="s">
        <v>4</v>
      </c>
      <c r="G64" s="24" t="s">
        <v>5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2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f>F67+F70+F73+F75+F77</f>
        <v>92734.819999999992</v>
      </c>
      <c r="H66" s="14"/>
      <c r="I66" s="14"/>
      <c r="J66" s="14">
        <f>I67+I70+I73+I75+I77</f>
        <v>92734.819999999992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f xml:space="preserve"> E71</f>
        <v>5137.0600000000004</v>
      </c>
      <c r="G70" s="12"/>
      <c r="H70" s="12"/>
      <c r="I70" s="12">
        <f xml:space="preserve"> H71</f>
        <v>5137.0600000000004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5137.0600000000004</v>
      </c>
      <c r="F71" s="11"/>
      <c r="G71" s="12"/>
      <c r="H71" s="11">
        <v>5137.0600000000004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 xml:space="preserve"> 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2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92</v>
      </c>
      <c r="E76" s="49">
        <v>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f xml:space="preserve"> E78</f>
        <v>87597.759999999995</v>
      </c>
      <c r="G77" s="12"/>
      <c r="H77" s="12"/>
      <c r="I77" s="12">
        <f xml:space="preserve"> H78</f>
        <v>87597.759999999995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87597.759999999995</v>
      </c>
      <c r="F78" s="11">
        <v>0</v>
      </c>
      <c r="G78" s="12"/>
      <c r="H78" s="11">
        <v>87597.759999999995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91</v>
      </c>
      <c r="E80" s="11"/>
      <c r="F80" s="11"/>
      <c r="G80" s="12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11">
        <v>0</v>
      </c>
      <c r="F81" s="11"/>
      <c r="G81" s="12"/>
      <c r="H81" s="11">
        <v>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11">
        <v>0</v>
      </c>
      <c r="F82" s="11"/>
      <c r="G82" s="12"/>
      <c r="H82" s="11">
        <v>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89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90</v>
      </c>
      <c r="E87" s="29">
        <v>0</v>
      </c>
      <c r="F87" s="29"/>
      <c r="G87" s="30"/>
      <c r="H87" s="29">
        <v>0</v>
      </c>
      <c r="I87" s="29"/>
      <c r="J87" s="30"/>
    </row>
    <row r="88" spans="1:10" x14ac:dyDescent="0.25">
      <c r="A88" s="27"/>
      <c r="B88" s="27">
        <v>39</v>
      </c>
      <c r="C88" s="27"/>
      <c r="D88" s="28" t="s">
        <v>96</v>
      </c>
      <c r="E88" s="29"/>
      <c r="F88" s="29">
        <f xml:space="preserve"> E89</f>
        <v>0</v>
      </c>
      <c r="G88" s="30"/>
      <c r="H88" s="29"/>
      <c r="I88" s="29">
        <f xml:space="preserve"> H89</f>
        <v>0</v>
      </c>
      <c r="J88" s="30"/>
    </row>
    <row r="89" spans="1:10" x14ac:dyDescent="0.25">
      <c r="A89" s="27"/>
      <c r="B89" s="27"/>
      <c r="C89" s="27">
        <v>390</v>
      </c>
      <c r="D89" s="28" t="s">
        <v>95</v>
      </c>
      <c r="E89" s="29">
        <v>0</v>
      </c>
      <c r="F89" s="29"/>
      <c r="G89" s="30"/>
      <c r="H89" s="29">
        <v>0</v>
      </c>
      <c r="I89" s="29"/>
      <c r="J89" s="30"/>
    </row>
    <row r="90" spans="1:10" s="13" customFormat="1" ht="18.75" x14ac:dyDescent="0.3">
      <c r="A90" s="13">
        <v>5</v>
      </c>
      <c r="D90" s="13" t="s">
        <v>72</v>
      </c>
      <c r="E90" s="14"/>
      <c r="F90" s="14"/>
      <c r="G90" s="14">
        <v>917056.2</v>
      </c>
      <c r="H90" s="14"/>
      <c r="I90" s="14"/>
      <c r="J90" s="14">
        <v>917056.2</v>
      </c>
    </row>
    <row r="91" spans="1:10" s="4" customFormat="1" x14ac:dyDescent="0.25">
      <c r="A91" s="31"/>
      <c r="B91" s="31">
        <v>50</v>
      </c>
      <c r="C91" s="31"/>
      <c r="D91" s="31" t="s">
        <v>73</v>
      </c>
      <c r="E91" s="32"/>
      <c r="F91" s="32">
        <f xml:space="preserve"> E92</f>
        <v>450000</v>
      </c>
      <c r="G91" s="32"/>
      <c r="H91" s="32"/>
      <c r="I91" s="32">
        <f xml:space="preserve"> H92</f>
        <v>450000</v>
      </c>
      <c r="J91" s="32"/>
    </row>
    <row r="92" spans="1:10" x14ac:dyDescent="0.25">
      <c r="A92" s="9"/>
      <c r="B92" s="9"/>
      <c r="C92" s="9">
        <v>500</v>
      </c>
      <c r="D92" s="10" t="s">
        <v>74</v>
      </c>
      <c r="E92" s="11">
        <v>450000</v>
      </c>
      <c r="F92" s="11"/>
      <c r="G92" s="12"/>
      <c r="H92" s="11">
        <v>450000</v>
      </c>
      <c r="I92" s="11"/>
      <c r="J92" s="12"/>
    </row>
    <row r="93" spans="1:10" s="4" customFormat="1" x14ac:dyDescent="0.25">
      <c r="A93" s="9"/>
      <c r="B93" s="9"/>
      <c r="C93" s="9">
        <v>501</v>
      </c>
      <c r="D93" s="9" t="s">
        <v>75</v>
      </c>
      <c r="E93" s="12">
        <v>0</v>
      </c>
      <c r="F93" s="12"/>
      <c r="G93" s="12"/>
      <c r="H93" s="12">
        <v>0</v>
      </c>
      <c r="I93" s="12"/>
      <c r="J93" s="12"/>
    </row>
    <row r="94" spans="1:10" s="4" customFormat="1" x14ac:dyDescent="0.25">
      <c r="A94" s="9"/>
      <c r="B94" s="9">
        <v>52</v>
      </c>
      <c r="C94" s="9"/>
      <c r="D94" s="9" t="s">
        <v>76</v>
      </c>
      <c r="E94" s="12"/>
      <c r="F94" s="12">
        <f xml:space="preserve"> E95 + E96</f>
        <v>329290.68</v>
      </c>
      <c r="G94" s="12"/>
      <c r="H94" s="12"/>
      <c r="I94" s="12">
        <f xml:space="preserve"> H95 + H96</f>
        <v>329290.68</v>
      </c>
      <c r="J94" s="12"/>
    </row>
    <row r="95" spans="1:10" x14ac:dyDescent="0.25">
      <c r="A95" s="9"/>
      <c r="B95" s="9"/>
      <c r="C95" s="9">
        <v>502</v>
      </c>
      <c r="D95" s="10" t="s">
        <v>84</v>
      </c>
      <c r="E95" s="11">
        <v>290847.13</v>
      </c>
      <c r="F95" s="11"/>
      <c r="G95" s="12"/>
      <c r="H95" s="11">
        <v>290847.13</v>
      </c>
      <c r="I95" s="11"/>
      <c r="J95" s="12"/>
    </row>
    <row r="96" spans="1:10" x14ac:dyDescent="0.25">
      <c r="A96" s="9"/>
      <c r="B96" s="9"/>
      <c r="C96" s="9">
        <v>522</v>
      </c>
      <c r="D96" s="19" t="s">
        <v>85</v>
      </c>
      <c r="E96" s="11">
        <v>38443.550000000003</v>
      </c>
      <c r="F96" s="11"/>
      <c r="G96" s="12"/>
      <c r="H96" s="11">
        <v>38443.550000000003</v>
      </c>
      <c r="I96" s="11"/>
      <c r="J96" s="12"/>
    </row>
    <row r="97" spans="1:10" s="40" customFormat="1" x14ac:dyDescent="0.25">
      <c r="A97" s="37"/>
      <c r="B97" s="37">
        <v>54</v>
      </c>
      <c r="C97" s="37"/>
      <c r="D97" s="38" t="s">
        <v>77</v>
      </c>
      <c r="E97" s="39"/>
      <c r="F97" s="39">
        <f xml:space="preserve"> E98</f>
        <v>27606.23</v>
      </c>
      <c r="G97" s="39"/>
      <c r="H97" s="39"/>
      <c r="I97" s="39">
        <f xml:space="preserve"> H98</f>
        <v>27606.23</v>
      </c>
      <c r="J97" s="39"/>
    </row>
    <row r="98" spans="1:10" x14ac:dyDescent="0.25">
      <c r="A98" s="9"/>
      <c r="B98" s="9"/>
      <c r="C98" s="9">
        <v>548</v>
      </c>
      <c r="D98" s="19" t="s">
        <v>78</v>
      </c>
      <c r="E98" s="11">
        <v>27606.23</v>
      </c>
      <c r="F98" s="11"/>
      <c r="G98" s="12"/>
      <c r="H98" s="11">
        <v>27606.23</v>
      </c>
      <c r="I98" s="11"/>
      <c r="J98" s="12"/>
    </row>
    <row r="99" spans="1:10" s="43" customFormat="1" x14ac:dyDescent="0.25">
      <c r="A99" s="41"/>
      <c r="B99" s="41">
        <v>57</v>
      </c>
      <c r="C99" s="41"/>
      <c r="D99" s="26" t="s">
        <v>98</v>
      </c>
      <c r="E99" s="42"/>
      <c r="F99" s="42">
        <f xml:space="preserve">  E100</f>
        <v>145926.54</v>
      </c>
      <c r="G99" s="34"/>
      <c r="H99" s="42"/>
      <c r="I99" s="42">
        <f xml:space="preserve">  H100</f>
        <v>145926.54</v>
      </c>
      <c r="J99" s="34"/>
    </row>
    <row r="100" spans="1:10" x14ac:dyDescent="0.25">
      <c r="A100" s="9"/>
      <c r="B100" s="9"/>
      <c r="C100" s="9">
        <v>570</v>
      </c>
      <c r="D100" s="36" t="s">
        <v>97</v>
      </c>
      <c r="E100" s="11">
        <v>145926.54</v>
      </c>
      <c r="F100" s="11"/>
      <c r="G100" s="12"/>
      <c r="H100" s="11">
        <v>145926.54</v>
      </c>
      <c r="I100" s="11"/>
      <c r="J100" s="12"/>
    </row>
    <row r="101" spans="1:10" s="43" customFormat="1" x14ac:dyDescent="0.25">
      <c r="A101" s="41"/>
      <c r="B101" s="41">
        <v>58</v>
      </c>
      <c r="C101" s="41"/>
      <c r="D101" s="44" t="s">
        <v>86</v>
      </c>
      <c r="E101" s="42"/>
      <c r="F101" s="42">
        <f xml:space="preserve">  E102</f>
        <v>119003.79</v>
      </c>
      <c r="G101" s="34"/>
      <c r="H101" s="42"/>
      <c r="I101" s="42">
        <f xml:space="preserve">  H102</f>
        <v>119003.79</v>
      </c>
      <c r="J101" s="34"/>
    </row>
    <row r="102" spans="1:10" s="4" customFormat="1" x14ac:dyDescent="0.25">
      <c r="A102" s="9"/>
      <c r="B102" s="9"/>
      <c r="C102" s="9">
        <v>580</v>
      </c>
      <c r="D102" s="25" t="s">
        <v>99</v>
      </c>
      <c r="E102" s="12">
        <v>119003.79</v>
      </c>
      <c r="F102" s="11"/>
      <c r="G102" s="12"/>
      <c r="H102" s="12">
        <v>119003.79</v>
      </c>
      <c r="I102" s="11"/>
      <c r="J102" s="12"/>
    </row>
    <row r="103" spans="1:10" s="43" customFormat="1" x14ac:dyDescent="0.25">
      <c r="A103" s="41"/>
      <c r="B103" s="41">
        <v>59</v>
      </c>
      <c r="C103" s="41"/>
      <c r="D103" s="44" t="s">
        <v>79</v>
      </c>
      <c r="E103" s="42"/>
      <c r="F103" s="42">
        <v>83236.539999999994</v>
      </c>
      <c r="G103" s="34"/>
      <c r="H103" s="42"/>
      <c r="I103" s="42">
        <v>83236.539999999994</v>
      </c>
      <c r="J103" s="34"/>
    </row>
    <row r="104" spans="1:10" x14ac:dyDescent="0.25">
      <c r="A104" s="9"/>
      <c r="B104" s="9"/>
      <c r="C104" s="9">
        <v>590</v>
      </c>
      <c r="D104" s="20" t="s">
        <v>87</v>
      </c>
      <c r="E104" s="11">
        <v>83236.539999999994</v>
      </c>
      <c r="F104" s="11"/>
      <c r="G104" s="12"/>
      <c r="H104" s="11">
        <v>83236.539999999994</v>
      </c>
      <c r="I104" s="11"/>
      <c r="J104" s="12"/>
    </row>
    <row r="105" spans="1:10" s="4" customFormat="1" x14ac:dyDescent="0.25">
      <c r="A105" s="9"/>
      <c r="B105" s="9"/>
      <c r="C105" s="9">
        <v>591</v>
      </c>
      <c r="D105" s="25" t="s">
        <v>93</v>
      </c>
      <c r="E105" s="12">
        <v>0</v>
      </c>
      <c r="F105" s="12"/>
      <c r="G105" s="12"/>
      <c r="H105" s="12">
        <v>0</v>
      </c>
      <c r="I105" s="12"/>
      <c r="J105" s="12"/>
    </row>
    <row r="106" spans="1:10" x14ac:dyDescent="0.25">
      <c r="A106" s="9"/>
      <c r="B106" s="9"/>
      <c r="C106" s="9"/>
      <c r="D106" s="10"/>
      <c r="E106" s="11"/>
      <c r="F106" s="11"/>
      <c r="G106" s="12"/>
      <c r="H106" s="11"/>
      <c r="I106" s="11"/>
      <c r="J106" s="12"/>
    </row>
    <row r="107" spans="1:10" s="6" customFormat="1" ht="18.75" x14ac:dyDescent="0.3">
      <c r="A107" s="13"/>
      <c r="B107" s="13"/>
      <c r="C107" s="13" t="s">
        <v>53</v>
      </c>
      <c r="D107" s="21" t="s">
        <v>80</v>
      </c>
      <c r="E107" s="14"/>
      <c r="F107" s="14"/>
      <c r="G107" s="14">
        <f xml:space="preserve"> G66 + G90</f>
        <v>1009791.0199999999</v>
      </c>
      <c r="H107" s="14"/>
      <c r="I107" s="14"/>
      <c r="J107" s="14">
        <f xml:space="preserve"> J66 + J90</f>
        <v>1009791.0199999999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2024-12-23T09:09:31Z</cp:lastPrinted>
  <dcterms:created xsi:type="dcterms:W3CDTF">2013-12-03T19:25:21Z</dcterms:created>
  <dcterms:modified xsi:type="dcterms:W3CDTF">2024-12-24T07:17:18Z</dcterms:modified>
</cp:coreProperties>
</file>