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J88" i="1" l="1"/>
  <c r="I101" i="1"/>
  <c r="F101" i="1"/>
  <c r="F99" i="1"/>
  <c r="F97" i="1"/>
  <c r="F95" i="1"/>
  <c r="F92" i="1"/>
  <c r="F89" i="1"/>
  <c r="G88" i="1" s="1"/>
  <c r="F83" i="1"/>
  <c r="F77" i="1"/>
  <c r="F75" i="1"/>
  <c r="F73" i="1"/>
  <c r="F70" i="1"/>
  <c r="F67" i="1"/>
  <c r="G66" i="1"/>
  <c r="F51" i="1"/>
  <c r="F49" i="1"/>
  <c r="F43" i="1"/>
  <c r="F40" i="1"/>
  <c r="F37" i="1"/>
  <c r="G36" i="1" s="1"/>
  <c r="F32" i="1"/>
  <c r="F26" i="1"/>
  <c r="F21" i="1"/>
  <c r="F16" i="1"/>
  <c r="G8" i="1" s="1"/>
  <c r="F9" i="1"/>
  <c r="G105" i="1" l="1"/>
  <c r="I51" i="1"/>
  <c r="G54" i="1"/>
  <c r="I83" i="1" l="1"/>
  <c r="I75" i="1"/>
  <c r="I49" i="1"/>
  <c r="J36" i="1" s="1"/>
  <c r="I43" i="1"/>
  <c r="I99" i="1" l="1"/>
  <c r="I97" i="1"/>
  <c r="I92" i="1" l="1"/>
  <c r="I89" i="1"/>
  <c r="I95" i="1" l="1"/>
  <c r="I73" i="1"/>
  <c r="I67" i="1"/>
  <c r="I40" i="1"/>
  <c r="I37" i="1"/>
  <c r="I32" i="1"/>
  <c r="I26" i="1"/>
  <c r="I21" i="1"/>
  <c r="I16" i="1"/>
  <c r="I9" i="1"/>
  <c r="J8" i="1" l="1"/>
  <c r="J66" i="1"/>
  <c r="J105" i="1" l="1"/>
  <c r="J54" i="1"/>
</calcChain>
</file>

<file path=xl/sharedStrings.xml><?xml version="1.0" encoding="utf-8"?>
<sst xmlns="http://schemas.openxmlformats.org/spreadsheetml/2006/main" count="145" uniqueCount="102">
  <si>
    <t>HESAP</t>
  </si>
  <si>
    <t>KODU</t>
  </si>
  <si>
    <t>HESAP ADI</t>
  </si>
  <si>
    <t>ÖNCEKİ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</si>
  <si>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</si>
  <si>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</si>
  <si>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</si>
  <si>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</si>
  <si>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</si>
  <si>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</si>
  <si>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</si>
  <si>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</si>
  <si>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</si>
  <si>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</si>
  <si>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</si>
  <si>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</si>
  <si>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</si>
  <si>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</si>
  <si>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</si>
  <si>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</si>
  <si>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</si>
  <si>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</si>
  <si>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</si>
  <si>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</si>
  <si>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</si>
  <si>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</si>
  <si>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</si>
  <si>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</si>
  <si>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</si>
  <si>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</si>
  <si>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</si>
  <si>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</si>
  <si>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</si>
  <si>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</si>
  <si>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</si>
  <si>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</si>
  <si>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</si>
  <si>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</si>
  <si>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</si>
  <si>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</si>
  <si>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</si>
  <si>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</si>
  <si>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</si>
  <si>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</si>
  <si>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</si>
  <si>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</si>
  <si>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</si>
  <si>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</si>
  <si>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</si>
  <si>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</si>
  <si>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</si>
  <si>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</si>
  <si>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</si>
  <si>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</si>
  <si>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</si>
  <si>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</si>
  <si>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</si>
  <si>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</si>
  <si>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</si>
  <si>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</si>
  <si>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</si>
  <si>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</si>
  <si>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</si>
  <si>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</si>
  <si>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</si>
  <si>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</si>
  <si>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</si>
  <si>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</si>
  <si>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</si>
  <si>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</si>
  <si>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</si>
  <si>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</si>
  <si>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</si>
  <si>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</si>
  <si>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</si>
  <si>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</si>
  <si>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</si>
  <si>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</si>
  <si>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</si>
  <si>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</si>
  <si>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</si>
  <si>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</si>
  <si>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</si>
  <si>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</si>
  <si>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</si>
  <si>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</si>
  <si>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</si>
  <si>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GEÇMİŞ YILLAR ZARARLARI(-)-2015</t>
  </si>
  <si>
    <t>DÖNEM NET KARI HESABI   (+)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</si>
  <si>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</si>
  <si>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</si>
  <si>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</si>
  <si>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</si>
  <si>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</si>
  <si>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</si>
  <si>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</si>
  <si>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2015</t>
  </si>
  <si>
    <t>GEÇMİŞ YILLAR KARLARI HESABI-2015</t>
  </si>
  <si>
    <t>GEÇMİŞ YILLAR KARLARI HESABI -2015</t>
  </si>
  <si>
    <t>31.12.2016 TARİHLİ</t>
  </si>
  <si>
    <t>2016</t>
  </si>
  <si>
    <t>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</si>
</sst>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  <xf numFmtId="49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5"/>
  <sheetViews>
    <sheetView tabSelected="1" workbookViewId="0">
      <selection activeCell="H7" sqref="H7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1.4257812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81</v>
      </c>
      <c r="E2" s="3" t="s">
        <v>9</v>
      </c>
      <c r="F2" s="3" t="s">
        <v>83</v>
      </c>
      <c r="G2" s="3" t="s">
        <v>10</v>
      </c>
      <c r="H2" s="3" t="s">
        <v>95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99</v>
      </c>
      <c r="E3" s="8" t="s">
        <v>6</v>
      </c>
      <c r="F3" s="8"/>
      <c r="G3" s="8"/>
      <c r="H3" s="8"/>
      <c r="I3" s="8"/>
      <c r="J3" s="23" t="s">
        <v>101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7</v>
      </c>
      <c r="C5" s="9"/>
      <c r="D5" s="9" t="s">
        <v>8</v>
      </c>
      <c r="E5" s="33" t="s">
        <v>96</v>
      </c>
      <c r="F5" s="33" t="s">
        <v>96</v>
      </c>
      <c r="G5" s="33" t="s">
        <v>96</v>
      </c>
      <c r="H5" s="24" t="s">
        <v>100</v>
      </c>
      <c r="I5" s="24" t="s">
        <v>100</v>
      </c>
      <c r="J5" s="24" t="s">
        <v>100</v>
      </c>
    </row>
    <row r="6" spans="1:10" s="4" customFormat="1" x14ac:dyDescent="0.25">
      <c r="A6" s="9" t="s">
        <v>52</v>
      </c>
      <c r="B6" s="9" t="s">
        <v>0</v>
      </c>
      <c r="C6" s="9" t="s">
        <v>0</v>
      </c>
      <c r="D6" s="9" t="s">
        <v>2</v>
      </c>
      <c r="E6" s="12" t="s">
        <v>3</v>
      </c>
      <c r="F6" s="12" t="s">
        <v>4</v>
      </c>
      <c r="G6" s="35" t="s">
        <v>3</v>
      </c>
      <c r="H6" s="34" t="s">
        <v>5</v>
      </c>
      <c r="I6" s="34" t="s">
        <v>4</v>
      </c>
      <c r="J6" s="24" t="s">
        <v>100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/>
      <c r="F7" s="11"/>
      <c r="G7" s="11"/>
      <c r="H7" s="11"/>
      <c r="I7" s="11"/>
      <c r="J7" s="12"/>
    </row>
    <row r="8" spans="1:10" s="6" customFormat="1" ht="18.75" x14ac:dyDescent="0.3">
      <c r="A8" s="13">
        <v>1</v>
      </c>
      <c r="B8" s="13"/>
      <c r="C8" s="13"/>
      <c r="D8" s="13" t="s">
        <v>11</v>
      </c>
      <c r="E8" s="14"/>
      <c r="F8" s="14"/>
      <c r="G8" s="14">
        <f xml:space="preserve"> F9 + F16 + F21 + F26 + F32</f>
        <v>240486.76</v>
      </c>
      <c r="H8" s="14"/>
      <c r="I8" s="14"/>
      <c r="J8" s="14">
        <f xml:space="preserve"> I9 + I16 + I21 + I26 + I32</f>
        <v>222205.21</v>
      </c>
    </row>
    <row r="9" spans="1:10" s="4" customFormat="1" x14ac:dyDescent="0.25">
      <c r="A9" s="9"/>
      <c r="B9" s="9">
        <v>10</v>
      </c>
      <c r="C9" s="9"/>
      <c r="D9" s="9" t="s">
        <v>12</v>
      </c>
      <c r="E9" s="12"/>
      <c r="F9" s="12">
        <f xml:space="preserve"> E10 + E11 + E12 - E13 + E14 + E15</f>
        <v>47526.130000000005</v>
      </c>
      <c r="G9" s="12"/>
      <c r="H9" s="12"/>
      <c r="I9" s="12">
        <f xml:space="preserve"> H10 + H11 + H12 - H13 + H14 + H15</f>
        <v>7319.2</v>
      </c>
      <c r="J9" s="12"/>
    </row>
    <row r="10" spans="1:10" x14ac:dyDescent="0.25">
      <c r="A10" s="9"/>
      <c r="B10" s="9"/>
      <c r="C10" s="9">
        <v>100</v>
      </c>
      <c r="D10" s="10" t="s">
        <v>13</v>
      </c>
      <c r="E10" s="11">
        <v>16624.16</v>
      </c>
      <c r="F10" s="11"/>
      <c r="G10" s="12"/>
      <c r="H10" s="11">
        <v>2159.1999999999998</v>
      </c>
      <c r="I10" s="11"/>
      <c r="J10" s="12"/>
    </row>
    <row r="11" spans="1:10" x14ac:dyDescent="0.25">
      <c r="A11" s="9"/>
      <c r="B11" s="9"/>
      <c r="C11" s="9">
        <v>101</v>
      </c>
      <c r="D11" s="10" t="s">
        <v>17</v>
      </c>
      <c r="E11" s="11">
        <v>30900</v>
      </c>
      <c r="F11" s="11"/>
      <c r="G11" s="12"/>
      <c r="H11" s="11">
        <v>5160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14</v>
      </c>
      <c r="E12" s="11">
        <v>1.97</v>
      </c>
      <c r="F12" s="11"/>
      <c r="G12" s="12"/>
      <c r="H12" s="11">
        <v>0</v>
      </c>
      <c r="I12" s="11"/>
      <c r="J12" s="12"/>
    </row>
    <row r="13" spans="1:10" x14ac:dyDescent="0.25">
      <c r="A13" s="9"/>
      <c r="B13" s="9"/>
      <c r="C13" s="9">
        <v>103</v>
      </c>
      <c r="D13" s="9" t="s">
        <v>15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16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18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19</v>
      </c>
      <c r="E16" s="12"/>
      <c r="F16" s="12">
        <f xml:space="preserve"> E17 + E18 - E19 + E20</f>
        <v>94404.72</v>
      </c>
      <c r="G16" s="12"/>
      <c r="H16" s="12"/>
      <c r="I16" s="12">
        <f xml:space="preserve"> H17 + H18 - H19 + H20</f>
        <v>119906.88</v>
      </c>
      <c r="J16" s="12"/>
    </row>
    <row r="17" spans="1:10" x14ac:dyDescent="0.25">
      <c r="A17" s="9"/>
      <c r="B17" s="9"/>
      <c r="C17" s="9">
        <v>120</v>
      </c>
      <c r="D17" s="10" t="s">
        <v>20</v>
      </c>
      <c r="E17" s="11">
        <v>66404.72</v>
      </c>
      <c r="F17" s="11"/>
      <c r="G17" s="12"/>
      <c r="H17" s="11">
        <v>91906.880000000005</v>
      </c>
      <c r="I17" s="11"/>
      <c r="J17" s="12"/>
    </row>
    <row r="18" spans="1:10" x14ac:dyDescent="0.25">
      <c r="A18" s="9"/>
      <c r="B18" s="9"/>
      <c r="C18" s="9">
        <v>121</v>
      </c>
      <c r="D18" s="10" t="s">
        <v>21</v>
      </c>
      <c r="E18" s="11">
        <v>28000</v>
      </c>
      <c r="F18" s="11"/>
      <c r="G18" s="12"/>
      <c r="H18" s="11">
        <v>28000</v>
      </c>
      <c r="I18" s="11"/>
      <c r="J18" s="12"/>
    </row>
    <row r="19" spans="1:10" x14ac:dyDescent="0.25">
      <c r="A19" s="9"/>
      <c r="B19" s="9"/>
      <c r="C19" s="9">
        <v>122</v>
      </c>
      <c r="D19" s="9" t="s">
        <v>22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23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24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25</v>
      </c>
      <c r="E22" s="16">
        <v>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26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28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27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29</v>
      </c>
      <c r="E26" s="12"/>
      <c r="F26" s="12">
        <f xml:space="preserve"> E27 + E28 + E29 + E30 + E31</f>
        <v>92977.4</v>
      </c>
      <c r="G26" s="12"/>
      <c r="H26" s="12"/>
      <c r="I26" s="12">
        <f xml:space="preserve"> H27 + H28 + H29 + H30 + H31</f>
        <v>92977.4</v>
      </c>
      <c r="J26" s="12"/>
    </row>
    <row r="27" spans="1:10" x14ac:dyDescent="0.25">
      <c r="A27" s="9"/>
      <c r="B27" s="9"/>
      <c r="C27" s="9">
        <v>150</v>
      </c>
      <c r="D27" s="15" t="s">
        <v>30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31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32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33</v>
      </c>
      <c r="E30" s="11">
        <v>92977.4</v>
      </c>
      <c r="F30" s="11"/>
      <c r="G30" s="12"/>
      <c r="H30" s="11">
        <v>92977.4</v>
      </c>
      <c r="I30" s="11"/>
      <c r="J30" s="12"/>
    </row>
    <row r="31" spans="1:10" s="43" customFormat="1" x14ac:dyDescent="0.25">
      <c r="A31" s="41"/>
      <c r="B31" s="41"/>
      <c r="C31" s="41">
        <v>158</v>
      </c>
      <c r="D31" s="45" t="s">
        <v>89</v>
      </c>
      <c r="E31" s="42">
        <v>0</v>
      </c>
      <c r="F31" s="42"/>
      <c r="G31" s="34"/>
      <c r="H31" s="42">
        <v>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34</v>
      </c>
      <c r="E32" s="12"/>
      <c r="F32" s="12">
        <f xml:space="preserve"> E33 + E34 + E35</f>
        <v>5578.51</v>
      </c>
      <c r="G32" s="12"/>
      <c r="H32" s="12"/>
      <c r="I32" s="12">
        <f xml:space="preserve"> H33 + H34 + H35</f>
        <v>2001.73</v>
      </c>
      <c r="J32" s="12"/>
    </row>
    <row r="33" spans="1:10" x14ac:dyDescent="0.25">
      <c r="A33" s="9"/>
      <c r="B33" s="9"/>
      <c r="C33" s="9">
        <v>190</v>
      </c>
      <c r="D33" s="15" t="s">
        <v>35</v>
      </c>
      <c r="E33" s="11">
        <v>5578.51</v>
      </c>
      <c r="F33" s="11"/>
      <c r="G33" s="12"/>
      <c r="H33" s="11">
        <v>2001.73</v>
      </c>
      <c r="I33" s="11"/>
      <c r="J33" s="12"/>
    </row>
    <row r="34" spans="1:10" x14ac:dyDescent="0.25">
      <c r="A34" s="9"/>
      <c r="B34" s="9"/>
      <c r="C34" s="9">
        <v>196</v>
      </c>
      <c r="D34" s="15" t="s">
        <v>36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34</v>
      </c>
      <c r="E35" s="11">
        <v>0</v>
      </c>
      <c r="F35" s="11"/>
      <c r="G35" s="12"/>
      <c r="H35" s="11">
        <v>0</v>
      </c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37</v>
      </c>
      <c r="E36" s="14"/>
      <c r="F36" s="14"/>
      <c r="G36" s="14">
        <f xml:space="preserve"> F37 + F40 + F43+ F49 + F51</f>
        <v>500383.96000000008</v>
      </c>
      <c r="H36" s="14"/>
      <c r="I36" s="14"/>
      <c r="J36" s="14">
        <f xml:space="preserve"> I37 + I40 + I43+ I49 + I51</f>
        <v>490265.15000000008</v>
      </c>
    </row>
    <row r="37" spans="1:10" s="4" customFormat="1" x14ac:dyDescent="0.25">
      <c r="A37" s="9"/>
      <c r="B37" s="9">
        <v>23</v>
      </c>
      <c r="C37" s="9"/>
      <c r="D37" s="9" t="s">
        <v>38</v>
      </c>
      <c r="E37" s="12"/>
      <c r="F37" s="12">
        <f xml:space="preserve"> E38 + E39</f>
        <v>0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39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40</v>
      </c>
      <c r="E39" s="11">
        <v>0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41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42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43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44</v>
      </c>
      <c r="E43" s="12"/>
      <c r="F43" s="12">
        <f xml:space="preserve"> E44 + E47</f>
        <v>677673.72000000009</v>
      </c>
      <c r="G43" s="12"/>
      <c r="H43" s="12"/>
      <c r="I43" s="12">
        <f xml:space="preserve"> H44 + H47</f>
        <v>677673.72000000009</v>
      </c>
      <c r="J43" s="12"/>
    </row>
    <row r="44" spans="1:10" x14ac:dyDescent="0.25">
      <c r="A44" s="9"/>
      <c r="B44" s="9"/>
      <c r="C44" s="9">
        <v>252</v>
      </c>
      <c r="D44" s="15" t="s">
        <v>45</v>
      </c>
      <c r="E44" s="11">
        <v>671101.81</v>
      </c>
      <c r="F44" s="11"/>
      <c r="G44" s="12"/>
      <c r="H44" s="11">
        <v>671101.81</v>
      </c>
      <c r="I44" s="11"/>
      <c r="J44" s="12"/>
    </row>
    <row r="45" spans="1:10" x14ac:dyDescent="0.25">
      <c r="A45" s="9"/>
      <c r="B45" s="9"/>
      <c r="C45" s="9">
        <v>253</v>
      </c>
      <c r="D45" s="15" t="s">
        <v>46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47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48</v>
      </c>
      <c r="E47" s="11">
        <v>6571.91</v>
      </c>
      <c r="F47" s="11"/>
      <c r="G47" s="12"/>
      <c r="H47" s="11">
        <v>6571.91</v>
      </c>
      <c r="I47" s="11"/>
      <c r="J47" s="12"/>
    </row>
    <row r="48" spans="1:10" x14ac:dyDescent="0.25">
      <c r="A48" s="9"/>
      <c r="B48" s="9"/>
      <c r="C48" s="9">
        <v>256</v>
      </c>
      <c r="D48" s="15" t="s">
        <v>49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50</v>
      </c>
      <c r="E49" s="42"/>
      <c r="F49" s="42">
        <f xml:space="preserve"> - E50</f>
        <v>-177478.52</v>
      </c>
      <c r="G49" s="34"/>
      <c r="H49" s="42"/>
      <c r="I49" s="42">
        <f xml:space="preserve"> - H50</f>
        <v>-187610.05</v>
      </c>
      <c r="J49" s="34"/>
    </row>
    <row r="50" spans="1:10" s="46" customFormat="1" x14ac:dyDescent="0.25">
      <c r="A50" s="41"/>
      <c r="B50" s="41"/>
      <c r="C50" s="41">
        <v>257</v>
      </c>
      <c r="D50" s="41" t="s">
        <v>50</v>
      </c>
      <c r="E50" s="42">
        <v>177478.52</v>
      </c>
      <c r="F50" s="34">
        <v>0</v>
      </c>
      <c r="G50" s="34"/>
      <c r="H50" s="42">
        <v>187610.05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82</v>
      </c>
      <c r="E51" s="16"/>
      <c r="F51" s="12">
        <f xml:space="preserve"> E52</f>
        <v>188.76</v>
      </c>
      <c r="G51" s="12"/>
      <c r="H51" s="16"/>
      <c r="I51" s="12">
        <f xml:space="preserve"> H52</f>
        <v>201.48</v>
      </c>
      <c r="J51" s="12"/>
    </row>
    <row r="52" spans="1:10" s="4" customFormat="1" x14ac:dyDescent="0.25">
      <c r="A52" s="9"/>
      <c r="B52" s="9"/>
      <c r="C52" s="9">
        <v>280</v>
      </c>
      <c r="D52" s="9" t="s">
        <v>82</v>
      </c>
      <c r="E52" s="16">
        <v>188.76</v>
      </c>
      <c r="F52" s="12"/>
      <c r="G52" s="12"/>
      <c r="H52" s="16">
        <v>201.48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7</v>
      </c>
      <c r="D54" s="13" t="s">
        <v>51</v>
      </c>
      <c r="E54" s="14"/>
      <c r="F54" s="14"/>
      <c r="G54" s="14">
        <f xml:space="preserve"> G8 + G36</f>
        <v>740870.72000000009</v>
      </c>
      <c r="H54" s="14"/>
      <c r="I54" s="14"/>
      <c r="J54" s="14">
        <f xml:space="preserve"> J8 + J36</f>
        <v>712470.3600000001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60" spans="1:10" ht="15.75" x14ac:dyDescent="0.25">
      <c r="A60" s="2"/>
      <c r="B60" s="2"/>
      <c r="C60" s="2"/>
      <c r="D60" s="2" t="s">
        <v>81</v>
      </c>
      <c r="E60" s="3" t="s">
        <v>9</v>
      </c>
      <c r="F60" s="3" t="s">
        <v>83</v>
      </c>
      <c r="G60" s="3" t="s">
        <v>10</v>
      </c>
      <c r="H60" s="3" t="s">
        <v>95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99</v>
      </c>
      <c r="E61" s="8" t="s">
        <v>6</v>
      </c>
      <c r="F61" s="8"/>
      <c r="G61" s="8"/>
      <c r="H61" s="8"/>
      <c r="I61" s="8"/>
      <c r="J61" s="23" t="s">
        <v>101</v>
      </c>
    </row>
    <row r="62" spans="1:10" x14ac:dyDescent="0.25">
      <c r="A62" s="9"/>
      <c r="B62" s="9"/>
      <c r="C62" s="9"/>
      <c r="D62" s="10"/>
      <c r="E62" s="11"/>
      <c r="F62" s="11"/>
      <c r="G62" s="11"/>
      <c r="H62" s="11"/>
      <c r="I62" s="11"/>
      <c r="J62" s="12"/>
    </row>
    <row r="63" spans="1:10" x14ac:dyDescent="0.25">
      <c r="A63" s="9"/>
      <c r="B63" s="9" t="s">
        <v>53</v>
      </c>
      <c r="C63" s="9"/>
      <c r="D63" s="9" t="s">
        <v>54</v>
      </c>
      <c r="E63" s="33" t="s">
        <v>96</v>
      </c>
      <c r="F63" s="50" t="s">
        <v>96</v>
      </c>
      <c r="G63" s="33" t="s">
        <v>96</v>
      </c>
      <c r="H63" s="24" t="s">
        <v>100</v>
      </c>
      <c r="I63" s="24" t="s">
        <v>100</v>
      </c>
      <c r="J63" s="24" t="s">
        <v>100</v>
      </c>
    </row>
    <row r="64" spans="1:10" x14ac:dyDescent="0.25">
      <c r="A64" s="9" t="s">
        <v>52</v>
      </c>
      <c r="B64" s="9" t="s">
        <v>0</v>
      </c>
      <c r="C64" s="9" t="s">
        <v>0</v>
      </c>
      <c r="D64" s="9" t="s">
        <v>2</v>
      </c>
      <c r="E64" s="12" t="s">
        <v>3</v>
      </c>
      <c r="F64" s="12" t="s">
        <v>4</v>
      </c>
      <c r="G64" s="24" t="s">
        <v>3</v>
      </c>
      <c r="H64" s="12" t="s">
        <v>5</v>
      </c>
      <c r="I64" s="12" t="s">
        <v>4</v>
      </c>
      <c r="J64" s="24" t="s">
        <v>5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/>
      <c r="F65" s="11"/>
      <c r="G65" s="11"/>
      <c r="H65" s="11"/>
      <c r="I65" s="11"/>
      <c r="J65" s="12"/>
    </row>
    <row r="66" spans="1:10" s="6" customFormat="1" ht="18.75" x14ac:dyDescent="0.3">
      <c r="A66" s="13">
        <v>3</v>
      </c>
      <c r="B66" s="13"/>
      <c r="C66" s="13"/>
      <c r="D66" s="13" t="s">
        <v>55</v>
      </c>
      <c r="E66" s="14"/>
      <c r="F66" s="14"/>
      <c r="G66" s="14">
        <f xml:space="preserve"> F67 + F70 + F73 + F75 + F77 + F83</f>
        <v>30315.3</v>
      </c>
      <c r="H66" s="14"/>
      <c r="I66" s="14"/>
      <c r="J66" s="14">
        <f xml:space="preserve"> I67 + I70 + I73 + I75 + I77 + I83</f>
        <v>330</v>
      </c>
    </row>
    <row r="67" spans="1:10" s="4" customFormat="1" x14ac:dyDescent="0.25">
      <c r="A67" s="9"/>
      <c r="B67" s="9">
        <v>30</v>
      </c>
      <c r="C67" s="9"/>
      <c r="D67" s="9" t="s">
        <v>56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56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57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58</v>
      </c>
      <c r="E70" s="12"/>
      <c r="F70" s="12">
        <f xml:space="preserve"> E71 + E72</f>
        <v>4275.3</v>
      </c>
      <c r="G70" s="12"/>
      <c r="H70" s="12"/>
      <c r="I70" s="12">
        <v>330</v>
      </c>
      <c r="J70" s="12"/>
    </row>
    <row r="71" spans="1:10" x14ac:dyDescent="0.25">
      <c r="A71" s="9"/>
      <c r="B71" s="9"/>
      <c r="C71" s="9">
        <v>320</v>
      </c>
      <c r="D71" s="10" t="s">
        <v>59</v>
      </c>
      <c r="E71" s="11">
        <v>4275.3</v>
      </c>
      <c r="F71" s="11"/>
      <c r="G71" s="12"/>
      <c r="H71" s="11">
        <v>4275.3</v>
      </c>
      <c r="I71" s="11"/>
      <c r="J71" s="12"/>
    </row>
    <row r="72" spans="1:10" x14ac:dyDescent="0.25">
      <c r="A72" s="9"/>
      <c r="B72" s="9"/>
      <c r="C72" s="9">
        <v>326</v>
      </c>
      <c r="D72" s="10" t="s">
        <v>60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61</v>
      </c>
      <c r="E73" s="12"/>
      <c r="F73" s="12">
        <f xml:space="preserve"> E74</f>
        <v>0</v>
      </c>
      <c r="G73" s="12"/>
      <c r="H73" s="12"/>
      <c r="I73" s="12">
        <f xml:space="preserve"> H74</f>
        <v>0</v>
      </c>
      <c r="J73" s="12"/>
    </row>
    <row r="74" spans="1:10" x14ac:dyDescent="0.25">
      <c r="A74" s="9"/>
      <c r="B74" s="9"/>
      <c r="C74" s="9">
        <v>331</v>
      </c>
      <c r="D74" s="10" t="s">
        <v>62</v>
      </c>
      <c r="E74" s="11">
        <v>0</v>
      </c>
      <c r="F74" s="11"/>
      <c r="G74" s="12"/>
      <c r="H74" s="11">
        <v>0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63</v>
      </c>
      <c r="E75" s="12"/>
      <c r="F75" s="12">
        <f xml:space="preserve"> E76</f>
        <v>0</v>
      </c>
      <c r="G75" s="12"/>
      <c r="H75" s="12"/>
      <c r="I75" s="12">
        <f xml:space="preserve"> H76</f>
        <v>0</v>
      </c>
      <c r="J75" s="12"/>
    </row>
    <row r="76" spans="1:10" x14ac:dyDescent="0.25">
      <c r="A76" s="9"/>
      <c r="B76" s="9"/>
      <c r="C76" s="9">
        <v>340</v>
      </c>
      <c r="D76" s="10" t="s">
        <v>93</v>
      </c>
      <c r="E76" s="49">
        <v>0</v>
      </c>
      <c r="F76" s="11"/>
      <c r="G76" s="12"/>
      <c r="H76" s="49">
        <v>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64</v>
      </c>
      <c r="E77" s="12"/>
      <c r="F77" s="12">
        <f xml:space="preserve"> E78 + E79 + E81 + E82</f>
        <v>26040</v>
      </c>
      <c r="G77" s="12"/>
      <c r="H77" s="12"/>
      <c r="I77" s="12">
        <v>0</v>
      </c>
      <c r="J77" s="12"/>
    </row>
    <row r="78" spans="1:10" x14ac:dyDescent="0.25">
      <c r="A78" s="9"/>
      <c r="B78" s="9"/>
      <c r="C78" s="9">
        <v>360</v>
      </c>
      <c r="D78" s="10" t="s">
        <v>65</v>
      </c>
      <c r="E78" s="11">
        <v>300</v>
      </c>
      <c r="F78" s="11">
        <v>0</v>
      </c>
      <c r="G78" s="12"/>
      <c r="H78" s="11">
        <v>300</v>
      </c>
      <c r="I78" s="11">
        <v>0</v>
      </c>
      <c r="J78" s="12"/>
    </row>
    <row r="79" spans="1:10" x14ac:dyDescent="0.25">
      <c r="A79" s="9"/>
      <c r="B79" s="9"/>
      <c r="C79" s="9">
        <v>361</v>
      </c>
      <c r="D79" s="10" t="s">
        <v>66</v>
      </c>
      <c r="E79" s="11">
        <v>0</v>
      </c>
      <c r="F79" s="11"/>
      <c r="G79" s="12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92</v>
      </c>
      <c r="E80" s="11"/>
      <c r="F80" s="11"/>
      <c r="G80" s="12"/>
      <c r="H80" s="11"/>
      <c r="I80" s="11"/>
      <c r="J80" s="12"/>
    </row>
    <row r="81" spans="1:10" x14ac:dyDescent="0.25">
      <c r="A81" s="9"/>
      <c r="B81" s="9"/>
      <c r="C81" s="9">
        <v>368</v>
      </c>
      <c r="D81" s="10" t="s">
        <v>67</v>
      </c>
      <c r="E81" s="11">
        <v>0</v>
      </c>
      <c r="F81" s="11"/>
      <c r="G81" s="12"/>
      <c r="H81" s="11">
        <v>0</v>
      </c>
      <c r="I81" s="11"/>
      <c r="J81" s="12"/>
    </row>
    <row r="82" spans="1:10" x14ac:dyDescent="0.25">
      <c r="A82" s="9"/>
      <c r="B82" s="9"/>
      <c r="C82" s="9">
        <v>369</v>
      </c>
      <c r="D82" s="10" t="s">
        <v>68</v>
      </c>
      <c r="E82" s="11">
        <v>25740</v>
      </c>
      <c r="F82" s="11"/>
      <c r="G82" s="12"/>
      <c r="H82" s="11">
        <v>25740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69</v>
      </c>
      <c r="E83" s="12"/>
      <c r="F83" s="12">
        <f xml:space="preserve"> E84 - E85 + E86 + E87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90</v>
      </c>
      <c r="E84" s="11">
        <v>0</v>
      </c>
      <c r="F84" s="11"/>
      <c r="G84" s="12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70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71</v>
      </c>
      <c r="E86" s="29">
        <v>0</v>
      </c>
      <c r="F86" s="29"/>
      <c r="G86" s="30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91</v>
      </c>
      <c r="E87" s="29">
        <v>0</v>
      </c>
      <c r="F87" s="29"/>
      <c r="G87" s="30"/>
      <c r="H87" s="29">
        <v>0</v>
      </c>
      <c r="I87" s="29"/>
      <c r="J87" s="30"/>
    </row>
    <row r="88" spans="1:10" s="13" customFormat="1" ht="18.75" x14ac:dyDescent="0.3">
      <c r="A88" s="13">
        <v>5</v>
      </c>
      <c r="D88" s="13" t="s">
        <v>72</v>
      </c>
      <c r="E88" s="14"/>
      <c r="F88" s="14"/>
      <c r="G88" s="14">
        <f xml:space="preserve"> F89 + F92 + F95 + F97 - F101</f>
        <v>710555.41999999993</v>
      </c>
      <c r="H88" s="14"/>
      <c r="I88" s="14"/>
      <c r="J88" s="14">
        <f xml:space="preserve"> I89 + I92 + I95 + I97 - I99 + I101</f>
        <v>712140.35999999987</v>
      </c>
    </row>
    <row r="89" spans="1:10" s="4" customFormat="1" x14ac:dyDescent="0.25">
      <c r="A89" s="31"/>
      <c r="B89" s="31">
        <v>50</v>
      </c>
      <c r="C89" s="31"/>
      <c r="D89" s="31" t="s">
        <v>73</v>
      </c>
      <c r="E89" s="32"/>
      <c r="F89" s="32">
        <f xml:space="preserve"> E90</f>
        <v>450000</v>
      </c>
      <c r="G89" s="32"/>
      <c r="H89" s="32"/>
      <c r="I89" s="32">
        <f xml:space="preserve"> H90</f>
        <v>450000</v>
      </c>
      <c r="J89" s="32"/>
    </row>
    <row r="90" spans="1:10" x14ac:dyDescent="0.25">
      <c r="A90" s="9"/>
      <c r="B90" s="9"/>
      <c r="C90" s="9">
        <v>500</v>
      </c>
      <c r="D90" s="10" t="s">
        <v>74</v>
      </c>
      <c r="E90" s="11">
        <v>450000</v>
      </c>
      <c r="F90" s="11"/>
      <c r="G90" s="12"/>
      <c r="H90" s="11">
        <v>450000</v>
      </c>
      <c r="I90" s="11"/>
      <c r="J90" s="12"/>
    </row>
    <row r="91" spans="1:10" s="4" customFormat="1" x14ac:dyDescent="0.25">
      <c r="A91" s="9"/>
      <c r="B91" s="9"/>
      <c r="C91" s="9">
        <v>501</v>
      </c>
      <c r="D91" s="9" t="s">
        <v>75</v>
      </c>
      <c r="E91" s="12">
        <v>0</v>
      </c>
      <c r="F91" s="12"/>
      <c r="G91" s="12"/>
      <c r="H91" s="12">
        <v>0</v>
      </c>
      <c r="I91" s="12"/>
      <c r="J91" s="12"/>
    </row>
    <row r="92" spans="1:10" s="4" customFormat="1" x14ac:dyDescent="0.25">
      <c r="A92" s="9"/>
      <c r="B92" s="9">
        <v>52</v>
      </c>
      <c r="C92" s="9"/>
      <c r="D92" s="9" t="s">
        <v>76</v>
      </c>
      <c r="E92" s="12"/>
      <c r="F92" s="12">
        <f xml:space="preserve"> E93 + E94</f>
        <v>329290.68</v>
      </c>
      <c r="G92" s="12"/>
      <c r="H92" s="12"/>
      <c r="I92" s="12">
        <f xml:space="preserve"> H93 + H94</f>
        <v>329290.68</v>
      </c>
      <c r="J92" s="12"/>
    </row>
    <row r="93" spans="1:10" x14ac:dyDescent="0.25">
      <c r="A93" s="9"/>
      <c r="B93" s="9"/>
      <c r="C93" s="9">
        <v>502</v>
      </c>
      <c r="D93" s="10" t="s">
        <v>84</v>
      </c>
      <c r="E93" s="11">
        <v>290847.13</v>
      </c>
      <c r="F93" s="11"/>
      <c r="G93" s="12"/>
      <c r="H93" s="11">
        <v>290847.13</v>
      </c>
      <c r="I93" s="11"/>
      <c r="J93" s="12"/>
    </row>
    <row r="94" spans="1:10" x14ac:dyDescent="0.25">
      <c r="A94" s="9"/>
      <c r="B94" s="9"/>
      <c r="C94" s="9">
        <v>522</v>
      </c>
      <c r="D94" s="19" t="s">
        <v>85</v>
      </c>
      <c r="E94" s="11">
        <v>38443.550000000003</v>
      </c>
      <c r="F94" s="11"/>
      <c r="G94" s="12"/>
      <c r="H94" s="11">
        <v>38443.550000000003</v>
      </c>
      <c r="I94" s="11"/>
      <c r="J94" s="12"/>
    </row>
    <row r="95" spans="1:10" s="40" customFormat="1" x14ac:dyDescent="0.25">
      <c r="A95" s="37"/>
      <c r="B95" s="37">
        <v>54</v>
      </c>
      <c r="C95" s="37"/>
      <c r="D95" s="38" t="s">
        <v>77</v>
      </c>
      <c r="E95" s="39"/>
      <c r="F95" s="39">
        <f xml:space="preserve"> E96</f>
        <v>20128.77</v>
      </c>
      <c r="G95" s="39"/>
      <c r="H95" s="39"/>
      <c r="I95" s="39">
        <f xml:space="preserve"> H96</f>
        <v>20128.77</v>
      </c>
      <c r="J95" s="39"/>
    </row>
    <row r="96" spans="1:10" x14ac:dyDescent="0.25">
      <c r="A96" s="9"/>
      <c r="B96" s="9"/>
      <c r="C96" s="9">
        <v>548</v>
      </c>
      <c r="D96" s="19" t="s">
        <v>78</v>
      </c>
      <c r="E96" s="11">
        <v>20128.77</v>
      </c>
      <c r="F96" s="11"/>
      <c r="G96" s="12"/>
      <c r="H96" s="11">
        <v>20128.77</v>
      </c>
      <c r="I96" s="11"/>
      <c r="J96" s="12"/>
    </row>
    <row r="97" spans="1:10" s="43" customFormat="1" x14ac:dyDescent="0.25">
      <c r="A97" s="41"/>
      <c r="B97" s="41">
        <v>57</v>
      </c>
      <c r="C97" s="41"/>
      <c r="D97" s="26" t="s">
        <v>97</v>
      </c>
      <c r="E97" s="42"/>
      <c r="F97" s="42">
        <f xml:space="preserve">  E98</f>
        <v>12455.98</v>
      </c>
      <c r="G97" s="34"/>
      <c r="H97" s="42"/>
      <c r="I97" s="42">
        <f xml:space="preserve">  H98</f>
        <v>12455.98</v>
      </c>
      <c r="J97" s="34"/>
    </row>
    <row r="98" spans="1:10" x14ac:dyDescent="0.25">
      <c r="A98" s="9"/>
      <c r="B98" s="9"/>
      <c r="C98" s="9">
        <v>570</v>
      </c>
      <c r="D98" s="36" t="s">
        <v>98</v>
      </c>
      <c r="E98" s="11">
        <v>12455.98</v>
      </c>
      <c r="F98" s="11"/>
      <c r="G98" s="12"/>
      <c r="H98" s="11">
        <v>12455.98</v>
      </c>
      <c r="I98" s="11"/>
      <c r="J98" s="12"/>
    </row>
    <row r="99" spans="1:10" s="43" customFormat="1" x14ac:dyDescent="0.25">
      <c r="A99" s="41"/>
      <c r="B99" s="41">
        <v>58</v>
      </c>
      <c r="C99" s="41"/>
      <c r="D99" s="44" t="s">
        <v>86</v>
      </c>
      <c r="E99" s="42"/>
      <c r="F99" s="42">
        <f xml:space="preserve">  E100</f>
        <v>0</v>
      </c>
      <c r="G99" s="34"/>
      <c r="H99" s="42"/>
      <c r="I99" s="42">
        <f xml:space="preserve">  H100</f>
        <v>109376.78</v>
      </c>
      <c r="J99" s="34"/>
    </row>
    <row r="100" spans="1:10" s="4" customFormat="1" x14ac:dyDescent="0.25">
      <c r="A100" s="9"/>
      <c r="B100" s="9"/>
      <c r="C100" s="9">
        <v>580</v>
      </c>
      <c r="D100" s="25" t="s">
        <v>87</v>
      </c>
      <c r="E100" s="12">
        <v>0</v>
      </c>
      <c r="F100" s="11"/>
      <c r="G100" s="12"/>
      <c r="H100" s="12">
        <v>109376.78</v>
      </c>
      <c r="I100" s="11"/>
      <c r="J100" s="12"/>
    </row>
    <row r="101" spans="1:10" s="43" customFormat="1" x14ac:dyDescent="0.25">
      <c r="A101" s="41"/>
      <c r="B101" s="41">
        <v>59</v>
      </c>
      <c r="C101" s="41"/>
      <c r="D101" s="44" t="s">
        <v>79</v>
      </c>
      <c r="E101" s="42"/>
      <c r="F101" s="42">
        <f xml:space="preserve"> E103</f>
        <v>101320.01</v>
      </c>
      <c r="G101" s="34"/>
      <c r="H101" s="42"/>
      <c r="I101" s="42">
        <f xml:space="preserve"> H102</f>
        <v>9641.7099999999991</v>
      </c>
      <c r="J101" s="34"/>
    </row>
    <row r="102" spans="1:10" x14ac:dyDescent="0.25">
      <c r="A102" s="9"/>
      <c r="B102" s="9"/>
      <c r="C102" s="9">
        <v>590</v>
      </c>
      <c r="D102" s="20" t="s">
        <v>88</v>
      </c>
      <c r="E102" s="11"/>
      <c r="F102" s="11"/>
      <c r="G102" s="12"/>
      <c r="H102" s="11">
        <v>9641.7099999999991</v>
      </c>
      <c r="I102" s="11"/>
      <c r="J102" s="12"/>
    </row>
    <row r="103" spans="1:10" s="4" customFormat="1" x14ac:dyDescent="0.25">
      <c r="A103" s="9"/>
      <c r="B103" s="9"/>
      <c r="C103" s="9">
        <v>591</v>
      </c>
      <c r="D103" s="25" t="s">
        <v>94</v>
      </c>
      <c r="E103" s="12">
        <v>101320.01</v>
      </c>
      <c r="F103" s="12"/>
      <c r="G103" s="12"/>
      <c r="H103" s="12"/>
      <c r="I103" s="12"/>
      <c r="J103" s="12"/>
    </row>
    <row r="104" spans="1:10" x14ac:dyDescent="0.25">
      <c r="A104" s="9"/>
      <c r="B104" s="9"/>
      <c r="C104" s="9"/>
      <c r="D104" s="10"/>
      <c r="E104" s="11"/>
      <c r="F104" s="11"/>
      <c r="G104" s="12"/>
      <c r="H104" s="11"/>
      <c r="I104" s="11"/>
      <c r="J104" s="12"/>
    </row>
    <row r="105" spans="1:10" s="6" customFormat="1" ht="18.75" x14ac:dyDescent="0.3">
      <c r="A105" s="13"/>
      <c r="B105" s="13"/>
      <c r="C105" s="13" t="s">
        <v>53</v>
      </c>
      <c r="D105" s="21" t="s">
        <v>80</v>
      </c>
      <c r="E105" s="14"/>
      <c r="F105" s="14"/>
      <c r="G105" s="14">
        <f xml:space="preserve"> G66 + G88</f>
        <v>740870.72</v>
      </c>
      <c r="H105" s="14"/>
      <c r="I105" s="14"/>
      <c r="J105" s="14">
        <f xml:space="preserve"> J66 + J88</f>
        <v>712470.35999999987</v>
      </c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2024-12-18T23:38:00Z</cp:lastPrinted>
  <dcterms:created xsi:type="dcterms:W3CDTF">2013-12-03T19:25:21Z</dcterms:created>
  <dcterms:modified xsi:type="dcterms:W3CDTF">2024-12-22T16:47:01Z</dcterms:modified>
</cp:coreProperties>
</file>